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<sst xmlns="http://schemas.openxmlformats.org/spreadsheetml/2006/main" count="99" uniqueCount="66">
  <si>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Occasion:</t>
  </si>
  <si>
    <t>Name:</t>
  </si>
  <si>
    <t>Phone:</t>
  </si>
  <si>
    <t>Email:</t>
  </si>
  <si>
    <t>Date:</t>
  </si>
  <si>
    <t>Type of cake:</t>
  </si>
  <si>
    <t>Type</t>
  </si>
  <si>
    <t>Topsy Turvy</t>
  </si>
  <si>
    <t>Single tiered</t>
  </si>
  <si>
    <t>Multiple tiered</t>
  </si>
  <si>
    <t>Shaped/Sculpted</t>
  </si>
  <si>
    <t>Cupcakes</t>
  </si>
  <si>
    <t>Other</t>
  </si>
  <si>
    <t>Flavour</t>
  </si>
  <si>
    <t>Cookies and Cream Mud Cake</t>
  </si>
  <si>
    <t>Orange and Poppyseed cake</t>
  </si>
  <si>
    <t>White Chocolate Mud Cake</t>
  </si>
  <si>
    <t>White Chocolate &amp; Baileys Mud Cake</t>
  </si>
  <si>
    <t>Rocky Road Mud Cake (cupcakes only)</t>
  </si>
  <si>
    <t>Buttercake (cupcakes only)</t>
  </si>
  <si>
    <t>Chocolate Mud Cake</t>
  </si>
  <si>
    <t>Cherry Ripe Mud Cake</t>
  </si>
  <si>
    <t>Choc-Mint Mud Cake</t>
  </si>
  <si>
    <t>Turkish Delight Mud Cake</t>
  </si>
  <si>
    <t>Tin Shape</t>
  </si>
  <si>
    <t xml:space="preserve">Tin Size </t>
  </si>
  <si>
    <t>Servings</t>
  </si>
  <si>
    <t>Round</t>
  </si>
  <si>
    <t>6 inch</t>
  </si>
  <si>
    <t>7 inch</t>
  </si>
  <si>
    <t> Round</t>
  </si>
  <si>
    <t>8 inch</t>
  </si>
  <si>
    <t>9 inch</t>
  </si>
  <si>
    <t>10 inch</t>
  </si>
  <si>
    <t>11 inch</t>
  </si>
  <si>
    <t>12 inch</t>
  </si>
  <si>
    <t>13 inch</t>
  </si>
  <si>
    <t>14 inch</t>
  </si>
  <si>
    <t>Square</t>
  </si>
  <si>
    <t>4 inch</t>
  </si>
  <si>
    <t>5 inch</t>
  </si>
  <si>
    <t>medium</t>
  </si>
  <si>
    <t>Standard</t>
  </si>
  <si>
    <t>Deluxe</t>
  </si>
  <si>
    <t>Deluxe?</t>
  </si>
  <si>
    <t>Cost</t>
  </si>
  <si>
    <t>Serving Calc</t>
  </si>
  <si>
    <t>Deluxe/Standard Price</t>
  </si>
  <si>
    <t>Lauren's Cakes - Approximate cost calculator</t>
  </si>
  <si>
    <t>Writing:</t>
  </si>
  <si>
    <t>Text:</t>
  </si>
  <si>
    <t>All figurines are hand made from fondant or modelling paste</t>
  </si>
  <si>
    <t>Number required</t>
  </si>
  <si>
    <t>People</t>
  </si>
  <si>
    <t>Modelled figures:</t>
  </si>
  <si>
    <t>Large flowers (eg roses)</t>
  </si>
  <si>
    <t>Small flowers</t>
  </si>
  <si>
    <t>Cake Details:</t>
  </si>
  <si>
    <t>Approximate Cost:</t>
  </si>
  <si>
    <t>Animals</t>
  </si>
  <si>
    <t>Dolly Varden</t>
  </si>
  <si>
    <t>large</t>
  </si>
  <si>
    <t>Extra for carved or topsy turvy</t>
  </si>
  <si>
    <t>plus delivery ($1 per kilometre from Quakers Hill plus all tolls)</t>
  </si>
  <si>
    <t>minimum order amounts apply</t>
  </si>
  <si>
    <t># of cakes required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</si>
</sst>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8"/>
      <name val="Arial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b/>
      <sz val="16"/>
      <color indexed="17"/>
      <name val="@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44" fontId="8" fillId="0" borderId="0" xfId="44" applyFont="1" applyAlignment="1" applyProtection="1">
      <alignment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4" borderId="0" xfId="0" applyFont="1" applyFill="1" applyAlignment="1">
      <alignment/>
    </xf>
    <xf numFmtId="0" fontId="1" fillId="34" borderId="0" xfId="0" applyFont="1" applyFill="1" applyAlignment="1" applyProtection="1">
      <alignment horizontal="center" wrapText="1"/>
      <protection hidden="1"/>
    </xf>
    <xf numFmtId="0" fontId="1" fillId="34" borderId="0" xfId="0" applyNumberFormat="1" applyFont="1" applyFill="1" applyAlignment="1" applyProtection="1">
      <alignment horizontal="center" wrapText="1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14" fontId="10" fillId="34" borderId="0" xfId="0" applyNumberFormat="1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11" fillId="35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0" xfId="53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B5" sqref="B5:E5"/>
    </sheetView>
  </sheetViews>
  <sheetFormatPr defaultColWidth="0" defaultRowHeight="12.75" zeroHeight="1"/>
  <cols>
    <col min="1" max="1" width="20.7109375" style="15" customWidth="1"/>
    <col min="2" max="2" width="16.00390625" style="15" customWidth="1"/>
    <col min="3" max="3" width="9.140625" style="15" customWidth="1"/>
    <col min="4" max="4" width="16.140625" style="15" customWidth="1"/>
    <col min="5" max="5" width="32.421875" style="15" customWidth="1"/>
    <col min="6" max="7" width="9.140625" style="17" hidden="1" customWidth="1"/>
    <col min="8" max="8" width="15.28125" style="17" hidden="1" customWidth="1"/>
    <col min="9" max="9" width="16.7109375" style="17" hidden="1" customWidth="1"/>
    <col min="10" max="13" width="9.140625" style="17" hidden="1" customWidth="1"/>
    <col min="14" max="14" width="15.28125" style="17" hidden="1" customWidth="1"/>
    <col min="15" max="15" width="34.7109375" style="17" hidden="1" customWidth="1"/>
    <col min="16" max="16" width="9.140625" style="17" hidden="1" customWidth="1"/>
    <col min="17" max="16384" width="9.140625" style="19" hidden="1" customWidth="1"/>
  </cols>
  <sheetData>
    <row r="1" spans="1:15" ht="35.25" customHeight="1">
      <c r="A1" s="29" t="s">
        <v>48</v>
      </c>
      <c r="B1" s="29"/>
      <c r="C1" s="29"/>
      <c r="D1" s="29"/>
      <c r="E1" s="29"/>
      <c r="N1" s="18" t="s">
        <v>6</v>
      </c>
      <c r="O1" s="18" t="s">
        <v>13</v>
      </c>
    </row>
    <row r="2" spans="1:16" ht="12.75">
      <c r="A2" s="12" t="s">
        <v>1</v>
      </c>
      <c r="B2" s="30"/>
      <c r="C2" s="30"/>
      <c r="D2" s="30"/>
      <c r="E2" s="30"/>
      <c r="N2" s="17" t="s">
        <v>8</v>
      </c>
      <c r="O2" s="17" t="s">
        <v>20</v>
      </c>
      <c r="P2" s="17" t="s">
        <v>42</v>
      </c>
    </row>
    <row r="3" spans="1:16" ht="12.75">
      <c r="A3" s="12" t="s">
        <v>2</v>
      </c>
      <c r="B3" s="30"/>
      <c r="C3" s="30"/>
      <c r="D3" s="30"/>
      <c r="E3" s="30"/>
      <c r="N3" s="17" t="s">
        <v>9</v>
      </c>
      <c r="O3" s="17" t="s">
        <v>21</v>
      </c>
      <c r="P3" s="17" t="s">
        <v>43</v>
      </c>
    </row>
    <row r="4" spans="1:16" ht="12.75">
      <c r="A4" s="12" t="s">
        <v>3</v>
      </c>
      <c r="B4" s="31"/>
      <c r="C4" s="30"/>
      <c r="D4" s="30"/>
      <c r="E4" s="30"/>
      <c r="N4" s="17" t="s">
        <v>10</v>
      </c>
      <c r="O4" s="17" t="s">
        <v>22</v>
      </c>
      <c r="P4" s="17" t="s">
        <v>43</v>
      </c>
    </row>
    <row r="5" spans="1:16" ht="12.75">
      <c r="A5" s="12" t="s">
        <v>0</v>
      </c>
      <c r="B5" s="30"/>
      <c r="C5" s="30"/>
      <c r="D5" s="30"/>
      <c r="E5" s="30"/>
      <c r="F5" s="27">
        <f ca="1">TODAY()</f>
        <v>40597</v>
      </c>
      <c r="G5" s="27">
        <f>F5+14</f>
        <v>40611</v>
      </c>
      <c r="H5" s="26"/>
      <c r="I5" s="26"/>
      <c r="J5" s="26"/>
      <c r="N5" s="17" t="s">
        <v>7</v>
      </c>
      <c r="O5" s="17" t="s">
        <v>14</v>
      </c>
      <c r="P5" s="17" t="s">
        <v>43</v>
      </c>
    </row>
    <row r="6" spans="1:16" ht="12.75">
      <c r="A6" s="12" t="s">
        <v>4</v>
      </c>
      <c r="B6" s="32"/>
      <c r="C6" s="30"/>
      <c r="D6" s="30"/>
      <c r="E6" s="30"/>
      <c r="F6" s="26" t="str">
        <f>IF(B6&lt;=G5,"Rush order","Normal Order")</f>
        <v>Rush order</v>
      </c>
      <c r="G6" s="26">
        <f>IF(B6&lt;=G5,1.2,1)</f>
        <v>1.2</v>
      </c>
      <c r="H6" s="26"/>
      <c r="I6" s="26"/>
      <c r="J6" s="26"/>
      <c r="N6" s="17" t="s">
        <v>11</v>
      </c>
      <c r="O6" s="17" t="s">
        <v>23</v>
      </c>
      <c r="P6" s="17" t="s">
        <v>43</v>
      </c>
    </row>
    <row r="7" spans="1:16" ht="12.75">
      <c r="A7" s="12" t="s">
        <v>5</v>
      </c>
      <c r="B7" s="11"/>
      <c r="C7" s="22"/>
      <c r="D7" s="22"/>
      <c r="E7" s="22"/>
      <c r="N7" s="17" t="s">
        <v>12</v>
      </c>
      <c r="O7" s="17" t="s">
        <v>15</v>
      </c>
      <c r="P7" s="17" t="s">
        <v>43</v>
      </c>
    </row>
    <row r="8" spans="1:16" ht="12.75">
      <c r="A8" s="24"/>
      <c r="B8" s="24"/>
      <c r="C8" s="22"/>
      <c r="D8" s="22"/>
      <c r="E8" s="22"/>
      <c r="O8" s="17" t="s">
        <v>16</v>
      </c>
      <c r="P8" s="17" t="s">
        <v>42</v>
      </c>
    </row>
    <row r="9" spans="1:16" ht="12.75">
      <c r="A9" s="13"/>
      <c r="B9" s="14"/>
      <c r="C9" s="14"/>
      <c r="D9" s="14"/>
      <c r="E9" s="14"/>
      <c r="O9" s="17" t="s">
        <v>17</v>
      </c>
      <c r="P9" s="17" t="s">
        <v>43</v>
      </c>
    </row>
    <row r="10" spans="1:16" ht="20.25">
      <c r="A10" s="29" t="s">
        <v>57</v>
      </c>
      <c r="B10" s="29"/>
      <c r="C10" s="29"/>
      <c r="D10" s="29"/>
      <c r="E10" s="29"/>
      <c r="O10" s="17" t="s">
        <v>18</v>
      </c>
      <c r="P10" s="17" t="s">
        <v>43</v>
      </c>
    </row>
    <row r="11" spans="1:16" ht="12.75">
      <c r="A11" s="34" t="s">
        <v>24</v>
      </c>
      <c r="B11" s="34" t="s">
        <v>25</v>
      </c>
      <c r="C11" s="34" t="s">
        <v>26</v>
      </c>
      <c r="D11" s="33" t="s">
        <v>65</v>
      </c>
      <c r="E11" s="33" t="s">
        <v>13</v>
      </c>
      <c r="F11" s="20"/>
      <c r="O11" s="17" t="s">
        <v>19</v>
      </c>
      <c r="P11" s="17" t="s">
        <v>42</v>
      </c>
    </row>
    <row r="12" spans="1:10" ht="15.75" customHeight="1">
      <c r="A12" s="34"/>
      <c r="B12" s="34"/>
      <c r="C12" s="34"/>
      <c r="D12" s="33"/>
      <c r="E12" s="33"/>
      <c r="F12" s="20" t="s">
        <v>44</v>
      </c>
      <c r="G12" s="20" t="s">
        <v>46</v>
      </c>
      <c r="H12" s="20" t="s">
        <v>47</v>
      </c>
      <c r="I12" s="20" t="s">
        <v>62</v>
      </c>
      <c r="J12" s="20" t="s">
        <v>45</v>
      </c>
    </row>
    <row r="13" spans="1:10" ht="12.75">
      <c r="A13" s="5" t="s">
        <v>27</v>
      </c>
      <c r="B13" s="5" t="s">
        <v>39</v>
      </c>
      <c r="C13" s="5">
        <v>4</v>
      </c>
      <c r="D13" s="7"/>
      <c r="E13" s="8"/>
      <c r="F13" s="21">
        <f>IF(E13="","",VLOOKUP(E13,O$2:P$11,2,FALSE))</f>
      </c>
      <c r="G13" s="17" t="str">
        <f>IF(D13="","0",C13*D13)</f>
        <v>0</v>
      </c>
      <c r="H13" s="17">
        <f>IF(F13="Standard",2.5,3)</f>
        <v>3</v>
      </c>
      <c r="I13" s="17" t="str">
        <f aca="true" t="shared" si="0" ref="I13:I32">IF($B$7="Topsy Turvy",1,IF($B$7="Shaped/Sculpted",0.5,"0"))</f>
        <v>0</v>
      </c>
      <c r="J13" s="17">
        <f>(I13+H13)*G13</f>
        <v>0</v>
      </c>
    </row>
    <row r="14" spans="1:10" ht="12.75">
      <c r="A14" s="5" t="s">
        <v>27</v>
      </c>
      <c r="B14" s="5" t="s">
        <v>40</v>
      </c>
      <c r="C14" s="5">
        <v>6</v>
      </c>
      <c r="D14" s="7"/>
      <c r="E14" s="8"/>
      <c r="F14" s="21">
        <f>IF(E14="","",VLOOKUP(E14,O$2:P$11,2,FALSE))</f>
      </c>
      <c r="G14" s="17" t="str">
        <f aca="true" t="shared" si="1" ref="G14:G32">IF(D14="","0",C14*D14)</f>
        <v>0</v>
      </c>
      <c r="H14" s="17">
        <f aca="true" t="shared" si="2" ref="H14:H30">IF(F14="Standard",2.5,3)</f>
        <v>3</v>
      </c>
      <c r="I14" s="17" t="str">
        <f t="shared" si="0"/>
        <v>0</v>
      </c>
      <c r="J14" s="17">
        <f aca="true" t="shared" si="3" ref="J14:J32">(I14+H14)*G14</f>
        <v>0</v>
      </c>
    </row>
    <row r="15" spans="1:10" ht="12.75">
      <c r="A15" s="5" t="s">
        <v>27</v>
      </c>
      <c r="B15" s="5" t="s">
        <v>28</v>
      </c>
      <c r="C15" s="5">
        <v>8</v>
      </c>
      <c r="D15" s="9"/>
      <c r="E15" s="8"/>
      <c r="F15" s="21">
        <f aca="true" t="shared" si="4" ref="F15:F32">IF(E15="","",VLOOKUP(E15,O$2:P$11,2,FALSE))</f>
      </c>
      <c r="G15" s="17" t="str">
        <f t="shared" si="1"/>
        <v>0</v>
      </c>
      <c r="H15" s="17">
        <f t="shared" si="2"/>
        <v>3</v>
      </c>
      <c r="I15" s="17" t="str">
        <f t="shared" si="0"/>
        <v>0</v>
      </c>
      <c r="J15" s="17">
        <f t="shared" si="3"/>
        <v>0</v>
      </c>
    </row>
    <row r="16" spans="1:10" ht="12.75">
      <c r="A16" s="5" t="s">
        <v>27</v>
      </c>
      <c r="B16" s="5" t="s">
        <v>29</v>
      </c>
      <c r="C16" s="5">
        <v>10</v>
      </c>
      <c r="D16" s="9"/>
      <c r="E16" s="8"/>
      <c r="F16" s="21">
        <f t="shared" si="4"/>
      </c>
      <c r="G16" s="17" t="str">
        <f t="shared" si="1"/>
        <v>0</v>
      </c>
      <c r="H16" s="17">
        <f t="shared" si="2"/>
        <v>3</v>
      </c>
      <c r="I16" s="17" t="str">
        <f t="shared" si="0"/>
        <v>0</v>
      </c>
      <c r="J16" s="17">
        <f t="shared" si="3"/>
        <v>0</v>
      </c>
    </row>
    <row r="17" spans="1:10" ht="12.75">
      <c r="A17" s="5" t="s">
        <v>30</v>
      </c>
      <c r="B17" s="5" t="s">
        <v>31</v>
      </c>
      <c r="C17" s="5">
        <v>15</v>
      </c>
      <c r="D17" s="9"/>
      <c r="E17" s="8"/>
      <c r="F17" s="21">
        <f t="shared" si="4"/>
      </c>
      <c r="G17" s="17" t="str">
        <f t="shared" si="1"/>
        <v>0</v>
      </c>
      <c r="H17" s="17">
        <f t="shared" si="2"/>
        <v>3</v>
      </c>
      <c r="I17" s="17" t="str">
        <f t="shared" si="0"/>
        <v>0</v>
      </c>
      <c r="J17" s="17">
        <f t="shared" si="3"/>
        <v>0</v>
      </c>
    </row>
    <row r="18" spans="1:10" ht="12.75">
      <c r="A18" s="5" t="s">
        <v>27</v>
      </c>
      <c r="B18" s="5" t="s">
        <v>32</v>
      </c>
      <c r="C18" s="5">
        <v>22</v>
      </c>
      <c r="D18" s="9"/>
      <c r="E18" s="8"/>
      <c r="F18" s="21">
        <f t="shared" si="4"/>
      </c>
      <c r="G18" s="17" t="str">
        <f t="shared" si="1"/>
        <v>0</v>
      </c>
      <c r="H18" s="17">
        <f t="shared" si="2"/>
        <v>3</v>
      </c>
      <c r="I18" s="17" t="str">
        <f t="shared" si="0"/>
        <v>0</v>
      </c>
      <c r="J18" s="17">
        <f t="shared" si="3"/>
        <v>0</v>
      </c>
    </row>
    <row r="19" spans="1:10" ht="12.75">
      <c r="A19" s="5" t="s">
        <v>27</v>
      </c>
      <c r="B19" s="5" t="s">
        <v>33</v>
      </c>
      <c r="C19" s="5">
        <v>30</v>
      </c>
      <c r="D19" s="9"/>
      <c r="E19" s="8"/>
      <c r="F19" s="21">
        <f t="shared" si="4"/>
      </c>
      <c r="G19" s="17" t="str">
        <f t="shared" si="1"/>
        <v>0</v>
      </c>
      <c r="H19" s="17">
        <f t="shared" si="2"/>
        <v>3</v>
      </c>
      <c r="I19" s="17" t="str">
        <f t="shared" si="0"/>
        <v>0</v>
      </c>
      <c r="J19" s="17">
        <f t="shared" si="3"/>
        <v>0</v>
      </c>
    </row>
    <row r="20" spans="1:10" ht="12.75">
      <c r="A20" s="5" t="s">
        <v>27</v>
      </c>
      <c r="B20" s="5" t="s">
        <v>34</v>
      </c>
      <c r="C20" s="5">
        <v>35</v>
      </c>
      <c r="D20" s="9"/>
      <c r="E20" s="8"/>
      <c r="F20" s="21">
        <f t="shared" si="4"/>
      </c>
      <c r="G20" s="17" t="str">
        <f t="shared" si="1"/>
        <v>0</v>
      </c>
      <c r="H20" s="17">
        <f t="shared" si="2"/>
        <v>3</v>
      </c>
      <c r="I20" s="17" t="str">
        <f t="shared" si="0"/>
        <v>0</v>
      </c>
      <c r="J20" s="17">
        <f t="shared" si="3"/>
        <v>0</v>
      </c>
    </row>
    <row r="21" spans="1:10" ht="12.75">
      <c r="A21" s="5" t="s">
        <v>27</v>
      </c>
      <c r="B21" s="5" t="s">
        <v>35</v>
      </c>
      <c r="C21" s="5">
        <v>45</v>
      </c>
      <c r="D21" s="9"/>
      <c r="E21" s="8"/>
      <c r="F21" s="21">
        <f t="shared" si="4"/>
      </c>
      <c r="G21" s="17" t="str">
        <f t="shared" si="1"/>
        <v>0</v>
      </c>
      <c r="H21" s="17">
        <f t="shared" si="2"/>
        <v>3</v>
      </c>
      <c r="I21" s="17" t="str">
        <f t="shared" si="0"/>
        <v>0</v>
      </c>
      <c r="J21" s="17">
        <f t="shared" si="3"/>
        <v>0</v>
      </c>
    </row>
    <row r="22" spans="1:10" ht="12.75">
      <c r="A22" s="5" t="s">
        <v>27</v>
      </c>
      <c r="B22" s="5" t="s">
        <v>36</v>
      </c>
      <c r="C22" s="5">
        <v>55</v>
      </c>
      <c r="D22" s="9"/>
      <c r="E22" s="8"/>
      <c r="F22" s="21">
        <f t="shared" si="4"/>
      </c>
      <c r="G22" s="17" t="str">
        <f t="shared" si="1"/>
        <v>0</v>
      </c>
      <c r="H22" s="17">
        <f t="shared" si="2"/>
        <v>3</v>
      </c>
      <c r="I22" s="17" t="str">
        <f t="shared" si="0"/>
        <v>0</v>
      </c>
      <c r="J22" s="17">
        <f t="shared" si="3"/>
        <v>0</v>
      </c>
    </row>
    <row r="23" spans="1:10" ht="12.75">
      <c r="A23" s="5" t="s">
        <v>38</v>
      </c>
      <c r="B23" s="5" t="s">
        <v>39</v>
      </c>
      <c r="C23" s="5">
        <v>6</v>
      </c>
      <c r="D23" s="10"/>
      <c r="E23" s="10"/>
      <c r="F23" s="21">
        <f t="shared" si="4"/>
      </c>
      <c r="G23" s="17" t="str">
        <f t="shared" si="1"/>
        <v>0</v>
      </c>
      <c r="H23" s="17">
        <f t="shared" si="2"/>
        <v>3</v>
      </c>
      <c r="I23" s="17" t="str">
        <f t="shared" si="0"/>
        <v>0</v>
      </c>
      <c r="J23" s="17">
        <f t="shared" si="3"/>
        <v>0</v>
      </c>
    </row>
    <row r="24" spans="1:10" ht="12.75">
      <c r="A24" s="5" t="s">
        <v>38</v>
      </c>
      <c r="B24" s="5" t="s">
        <v>40</v>
      </c>
      <c r="C24" s="5">
        <v>9</v>
      </c>
      <c r="D24" s="10"/>
      <c r="E24" s="10"/>
      <c r="F24" s="21">
        <f t="shared" si="4"/>
      </c>
      <c r="G24" s="17" t="str">
        <f t="shared" si="1"/>
        <v>0</v>
      </c>
      <c r="H24" s="17">
        <f t="shared" si="2"/>
        <v>3</v>
      </c>
      <c r="I24" s="17" t="str">
        <f t="shared" si="0"/>
        <v>0</v>
      </c>
      <c r="J24" s="17">
        <f t="shared" si="3"/>
        <v>0</v>
      </c>
    </row>
    <row r="25" spans="1:10" ht="12.75">
      <c r="A25" s="5" t="s">
        <v>38</v>
      </c>
      <c r="B25" s="5" t="s">
        <v>28</v>
      </c>
      <c r="C25" s="5">
        <v>12</v>
      </c>
      <c r="D25" s="9"/>
      <c r="E25" s="8"/>
      <c r="F25" s="21">
        <f t="shared" si="4"/>
      </c>
      <c r="G25" s="17" t="str">
        <f t="shared" si="1"/>
        <v>0</v>
      </c>
      <c r="H25" s="17">
        <f t="shared" si="2"/>
        <v>3</v>
      </c>
      <c r="I25" s="17" t="str">
        <f t="shared" si="0"/>
        <v>0</v>
      </c>
      <c r="J25" s="17">
        <f t="shared" si="3"/>
        <v>0</v>
      </c>
    </row>
    <row r="26" spans="1:10" ht="12.75">
      <c r="A26" s="5" t="s">
        <v>38</v>
      </c>
      <c r="B26" s="5" t="s">
        <v>31</v>
      </c>
      <c r="C26" s="5">
        <v>24</v>
      </c>
      <c r="D26" s="9"/>
      <c r="E26" s="8"/>
      <c r="F26" s="21">
        <f t="shared" si="4"/>
      </c>
      <c r="G26" s="17" t="str">
        <f t="shared" si="1"/>
        <v>0</v>
      </c>
      <c r="H26" s="17">
        <f t="shared" si="2"/>
        <v>3</v>
      </c>
      <c r="I26" s="17" t="str">
        <f t="shared" si="0"/>
        <v>0</v>
      </c>
      <c r="J26" s="17">
        <f t="shared" si="3"/>
        <v>0</v>
      </c>
    </row>
    <row r="27" spans="1:10" ht="12.75">
      <c r="A27" s="5" t="s">
        <v>38</v>
      </c>
      <c r="B27" s="5" t="s">
        <v>32</v>
      </c>
      <c r="C27" s="5">
        <v>27</v>
      </c>
      <c r="D27" s="9"/>
      <c r="E27" s="8"/>
      <c r="F27" s="21">
        <f t="shared" si="4"/>
      </c>
      <c r="G27" s="17" t="str">
        <f t="shared" si="1"/>
        <v>0</v>
      </c>
      <c r="H27" s="17">
        <f t="shared" si="2"/>
        <v>3</v>
      </c>
      <c r="I27" s="17" t="str">
        <f t="shared" si="0"/>
        <v>0</v>
      </c>
      <c r="J27" s="17">
        <f t="shared" si="3"/>
        <v>0</v>
      </c>
    </row>
    <row r="28" spans="1:10" ht="12.75">
      <c r="A28" s="5" t="s">
        <v>38</v>
      </c>
      <c r="B28" s="5" t="s">
        <v>33</v>
      </c>
      <c r="C28" s="5">
        <v>40</v>
      </c>
      <c r="D28" s="9"/>
      <c r="E28" s="8"/>
      <c r="F28" s="21">
        <f t="shared" si="4"/>
      </c>
      <c r="G28" s="17" t="str">
        <f t="shared" si="1"/>
        <v>0</v>
      </c>
      <c r="H28" s="17">
        <f t="shared" si="2"/>
        <v>3</v>
      </c>
      <c r="I28" s="17" t="str">
        <f t="shared" si="0"/>
        <v>0</v>
      </c>
      <c r="J28" s="17">
        <f t="shared" si="3"/>
        <v>0</v>
      </c>
    </row>
    <row r="29" spans="1:10" ht="12.75">
      <c r="A29" s="5" t="s">
        <v>38</v>
      </c>
      <c r="B29" s="5" t="s">
        <v>35</v>
      </c>
      <c r="C29" s="5">
        <v>60</v>
      </c>
      <c r="D29" s="9"/>
      <c r="E29" s="8"/>
      <c r="F29" s="21">
        <f t="shared" si="4"/>
      </c>
      <c r="G29" s="17" t="str">
        <f t="shared" si="1"/>
        <v>0</v>
      </c>
      <c r="H29" s="17">
        <f t="shared" si="2"/>
        <v>3</v>
      </c>
      <c r="I29" s="17" t="str">
        <f t="shared" si="0"/>
        <v>0</v>
      </c>
      <c r="J29" s="17">
        <f t="shared" si="3"/>
        <v>0</v>
      </c>
    </row>
    <row r="30" spans="1:10" ht="12.75">
      <c r="A30" s="5" t="s">
        <v>38</v>
      </c>
      <c r="B30" s="5" t="s">
        <v>37</v>
      </c>
      <c r="C30" s="5">
        <v>84</v>
      </c>
      <c r="D30" s="9"/>
      <c r="E30" s="8"/>
      <c r="F30" s="21">
        <f t="shared" si="4"/>
      </c>
      <c r="G30" s="17" t="str">
        <f t="shared" si="1"/>
        <v>0</v>
      </c>
      <c r="H30" s="17">
        <f t="shared" si="2"/>
        <v>3</v>
      </c>
      <c r="I30" s="17" t="str">
        <f t="shared" si="0"/>
        <v>0</v>
      </c>
      <c r="J30" s="17">
        <f t="shared" si="3"/>
        <v>0</v>
      </c>
    </row>
    <row r="31" spans="1:10" ht="12.75">
      <c r="A31" s="5" t="s">
        <v>60</v>
      </c>
      <c r="B31" s="5" t="s">
        <v>61</v>
      </c>
      <c r="C31" s="5">
        <v>20</v>
      </c>
      <c r="D31" s="9"/>
      <c r="E31" s="8"/>
      <c r="F31" s="21">
        <f t="shared" si="4"/>
      </c>
      <c r="G31" s="17" t="str">
        <f>IF(D31="","0",C31*D31)</f>
        <v>0</v>
      </c>
      <c r="H31" s="17">
        <f>IF(F31="Standard",2.5,3)</f>
        <v>3</v>
      </c>
      <c r="I31" s="17" t="str">
        <f t="shared" si="0"/>
        <v>0</v>
      </c>
      <c r="J31" s="17">
        <f>(I31+H31)*G31</f>
        <v>0</v>
      </c>
    </row>
    <row r="32" spans="1:10" ht="12.75">
      <c r="A32" s="5" t="s">
        <v>11</v>
      </c>
      <c r="B32" s="5" t="s">
        <v>41</v>
      </c>
      <c r="C32" s="5">
        <v>1</v>
      </c>
      <c r="D32" s="11"/>
      <c r="E32" s="8"/>
      <c r="F32" s="21">
        <f t="shared" si="4"/>
      </c>
      <c r="G32" s="17" t="str">
        <f t="shared" si="1"/>
        <v>0</v>
      </c>
      <c r="H32" s="17">
        <f>IF(F32="Standard",2,2.5)</f>
        <v>2.5</v>
      </c>
      <c r="I32" s="17" t="str">
        <f t="shared" si="0"/>
        <v>0</v>
      </c>
      <c r="J32" s="17">
        <f t="shared" si="3"/>
        <v>0</v>
      </c>
    </row>
    <row r="33" spans="1:10" ht="12.75">
      <c r="A33" s="23"/>
      <c r="B33" s="22"/>
      <c r="C33" s="22"/>
      <c r="D33" s="22"/>
      <c r="E33" s="22"/>
      <c r="J33" s="17">
        <f>SUM(J13:J32)</f>
        <v>0</v>
      </c>
    </row>
    <row r="34" spans="1:5" ht="20.25">
      <c r="A34" s="29" t="s">
        <v>49</v>
      </c>
      <c r="B34" s="29"/>
      <c r="C34" s="29"/>
      <c r="D34" s="29"/>
      <c r="E34" s="29"/>
    </row>
    <row r="35" spans="1:5" ht="12.75">
      <c r="A35" s="4" t="s">
        <v>50</v>
      </c>
      <c r="B35" s="30"/>
      <c r="C35" s="30"/>
      <c r="D35" s="30"/>
      <c r="E35" s="30"/>
    </row>
    <row r="36" spans="1:5" ht="12.75">
      <c r="A36" s="23"/>
      <c r="B36" s="22"/>
      <c r="C36" s="22"/>
      <c r="D36" s="22"/>
      <c r="E36" s="22"/>
    </row>
    <row r="37" spans="1:5" ht="20.25">
      <c r="A37" s="29" t="s">
        <v>54</v>
      </c>
      <c r="B37" s="29"/>
      <c r="C37" s="29"/>
      <c r="D37" s="29"/>
      <c r="E37" s="29"/>
    </row>
    <row r="38" spans="1:5" ht="12.75">
      <c r="A38" s="6" t="s">
        <v>51</v>
      </c>
      <c r="B38"/>
      <c r="C38"/>
      <c r="D38"/>
      <c r="E38" s="22"/>
    </row>
    <row r="39" spans="1:5" ht="12.75">
      <c r="A39" s="12" t="s">
        <v>6</v>
      </c>
      <c r="B39" s="1" t="s">
        <v>52</v>
      </c>
      <c r="C39" s="13"/>
      <c r="D39" s="28"/>
      <c r="E39" s="13"/>
    </row>
    <row r="40" spans="1:5" ht="12.75">
      <c r="A40" s="2" t="s">
        <v>53</v>
      </c>
      <c r="B40" s="11"/>
      <c r="C40" s="13"/>
      <c r="D40" s="28">
        <f>B40*30</f>
        <v>0</v>
      </c>
      <c r="E40" s="13"/>
    </row>
    <row r="41" spans="1:5" ht="12.75">
      <c r="A41" s="2" t="s">
        <v>59</v>
      </c>
      <c r="B41" s="11"/>
      <c r="C41" s="13"/>
      <c r="D41" s="28">
        <f>B41*15</f>
        <v>0</v>
      </c>
      <c r="E41" s="13"/>
    </row>
    <row r="42" spans="1:5" ht="12.75">
      <c r="A42" s="2" t="s">
        <v>55</v>
      </c>
      <c r="B42" s="11"/>
      <c r="C42" s="13"/>
      <c r="D42" s="28">
        <f>B42*5</f>
        <v>0</v>
      </c>
      <c r="E42" s="13"/>
    </row>
    <row r="43" spans="1:5" ht="12.75">
      <c r="A43" s="2" t="s">
        <v>56</v>
      </c>
      <c r="B43" s="11"/>
      <c r="C43" s="13"/>
      <c r="D43" s="28">
        <f>B43*0.5</f>
        <v>0</v>
      </c>
      <c r="E43" s="13"/>
    </row>
    <row r="44" spans="1:5" ht="12.75">
      <c r="A44" s="13"/>
      <c r="B44" s="13"/>
      <c r="C44" s="13"/>
      <c r="D44" s="28">
        <f>SUM(D40:D43)</f>
        <v>0</v>
      </c>
      <c r="E44" s="13"/>
    </row>
    <row r="45" spans="1:5" ht="12.75">
      <c r="A45" s="14"/>
      <c r="B45" s="14"/>
      <c r="C45" s="13"/>
      <c r="D45" s="13"/>
      <c r="E45" s="13"/>
    </row>
    <row r="46" spans="1:5" ht="20.25">
      <c r="A46" s="29" t="s">
        <v>58</v>
      </c>
      <c r="B46" s="29"/>
      <c r="C46" s="29"/>
      <c r="D46" s="29"/>
      <c r="E46" s="29"/>
    </row>
    <row r="47" spans="1:5" ht="23.25">
      <c r="A47" s="3">
        <f>IF(J33+D44&lt;=50,50,J33+D44)*G6</f>
        <v>60</v>
      </c>
      <c r="B47" s="25" t="s">
        <v>64</v>
      </c>
      <c r="C47" s="23"/>
      <c r="D47" s="23"/>
      <c r="E47" s="22"/>
    </row>
    <row r="48" spans="1:5" ht="12.75">
      <c r="A48" s="2" t="s">
        <v>63</v>
      </c>
      <c r="B48" s="2"/>
      <c r="C48" s="2"/>
      <c r="D48" s="2"/>
      <c r="E48" s="22"/>
    </row>
    <row r="49" spans="1:4" ht="12.75" hidden="1">
      <c r="A49" s="19"/>
      <c r="B49" s="16"/>
      <c r="C49" s="16"/>
      <c r="D49" s="16"/>
    </row>
  </sheetData>
  <sheetProtection password="ECC0" sheet="1" objects="1" scenarios="1" insertHyperlinks="0" selectLockedCells="1"/>
  <mergeCells count="16">
    <mergeCell ref="A37:E37"/>
    <mergeCell ref="A46:E46"/>
    <mergeCell ref="E11:E12"/>
    <mergeCell ref="A11:A12"/>
    <mergeCell ref="A10:E10"/>
    <mergeCell ref="A34:E34"/>
    <mergeCell ref="B11:B12"/>
    <mergeCell ref="C11:C12"/>
    <mergeCell ref="B35:E35"/>
    <mergeCell ref="D11:D12"/>
    <mergeCell ref="A1:E1"/>
    <mergeCell ref="B2:E2"/>
    <mergeCell ref="B3:E3"/>
    <mergeCell ref="B4:E4"/>
    <mergeCell ref="B5:E5"/>
    <mergeCell ref="B6:E6"/>
  </mergeCells>
  <dataValidations count="6">
    <dataValidation type="list" allowBlank="1" showInputMessage="1" showErrorMessage="1" prompt="Select the type of cake required" sqref="B7">
      <formula1>$N$2:$N$7</formula1>
    </dataValidation>
    <dataValidation type="list" allowBlank="1" showInputMessage="1" showErrorMessage="1" prompt="Please select the flavour" sqref="B9">
      <formula1>$O$2:$O$11</formula1>
    </dataValidation>
    <dataValidation type="list" allowBlank="1" showInputMessage="1" showErrorMessage="1" prompt="Please select a flavour" sqref="E13:E32">
      <formula1>$O$2:$O$11</formula1>
    </dataValidation>
    <dataValidation allowBlank="1" showInputMessage="1" showErrorMessage="1" prompt="Eg, &quot;Happy Birthday&quot;, &quot;Congratulations on your Engagement&quot;" sqref="B35:E35"/>
    <dataValidation errorStyle="warning" type="date" operator="greaterThan" allowBlank="1" showInputMessage="1" showErrorMessage="1" errorTitle="Date invalid" error="Please enter a valid date" sqref="B6:E6">
      <formula1>40544</formula1>
    </dataValidation>
    <dataValidation type="whole" operator="greaterThanOrEqual" allowBlank="1" showInputMessage="1" showErrorMessage="1" prompt="Minimum order amount of 12 cupcakes" errorTitle="Please amend order" error="Minimum order amount of 12 cupcakes" sqref="D32">
      <formula1>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Sydney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Boxall</dc:creator>
  <cp:keywords/>
  <dc:description/>
  <cp:lastModifiedBy>Laptop</cp:lastModifiedBy>
  <dcterms:created xsi:type="dcterms:W3CDTF">2011-02-22T00:02:18Z</dcterms:created>
  <dcterms:modified xsi:type="dcterms:W3CDTF">2011-02-23T01:44:31Z</dcterms:modified>
  <cp:category/>
  <cp:version/>
  <cp:contentType/>
  <cp:contentStatus/>
</cp:coreProperties>
</file>